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CE838BB1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_FilterDatabase" localSheetId="0" hidden="1">Лист1!$A$5:$H$111</definedName>
    <definedName name="_xlnm.Print_Area" localSheetId="0">Лист1!$A$1:$H$119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  <c r="D102" i="1"/>
  <c r="D93" i="1"/>
  <c r="D91" i="1"/>
  <c r="D88" i="1"/>
  <c r="D86" i="1"/>
  <c r="D84" i="1"/>
  <c r="D83" i="1"/>
  <c r="D80" i="1"/>
  <c r="D77" i="1"/>
  <c r="D74" i="1"/>
  <c r="D71" i="1"/>
  <c r="D66" i="1"/>
  <c r="D63" i="1"/>
  <c r="D60" i="1"/>
  <c r="D58" i="1"/>
  <c r="D54" i="1"/>
  <c r="D46" i="1"/>
  <c r="D37" i="1"/>
  <c r="D35" i="1"/>
  <c r="D31" i="1"/>
  <c r="D28" i="1"/>
  <c r="D26" i="1"/>
  <c r="D20" i="1"/>
  <c r="D19" i="1"/>
  <c r="D108" i="1"/>
  <c r="D18" i="1" l="1"/>
</calcChain>
</file>

<file path=xl/sharedStrings.xml><?xml version="1.0" encoding="utf-8"?>
<sst xmlns="http://schemas.openxmlformats.org/spreadsheetml/2006/main" count="175" uniqueCount="74">
  <si>
    <t>Прилегающая территория</t>
  </si>
  <si>
    <t>Программа I</t>
  </si>
  <si>
    <t>Программа II</t>
  </si>
  <si>
    <t>Программа III</t>
  </si>
  <si>
    <t xml:space="preserve">Адрес </t>
  </si>
  <si>
    <t>Программа уборки</t>
  </si>
  <si>
    <t>Площадь, кв. м.</t>
  </si>
  <si>
    <t>кол-во месяцев оказания услуг</t>
  </si>
  <si>
    <t xml:space="preserve">  Приложение №2 </t>
  </si>
  <si>
    <t>г. Екатеринбург, ул. Восточная, 44а</t>
  </si>
  <si>
    <t>г. Ирбит, ул. ул. Горького, д.2Д</t>
  </si>
  <si>
    <t>г. Н. Тагил, ул. Ломоносова, д.49, стр.4, лит.А</t>
  </si>
  <si>
    <t>пгт. Тугулым, Ленина, д.65</t>
  </si>
  <si>
    <t>п. Рефтинский, ул. Гагарина, д.17а</t>
  </si>
  <si>
    <t>г. Н.Салда ул. Ленина, д.19/1</t>
  </si>
  <si>
    <t>г. Кировград, ул. Мамина-Сибиряка, д.2</t>
  </si>
  <si>
    <t>г. Красноуральск, ул. Каляева, д. 30</t>
  </si>
  <si>
    <t>г. Артемовский,  ул. Почтовая, д. 2 «б»</t>
  </si>
  <si>
    <t>г. Сысерть, ул. Коммуны,26а</t>
  </si>
  <si>
    <t>г. Сухой Лог,  ул. Белинского, д.30</t>
  </si>
  <si>
    <t>г. Нижняя Тура, ул. 40 лет октября, 39</t>
  </si>
  <si>
    <t>г. Невьянск, ул. Карла Маркса , д.3</t>
  </si>
  <si>
    <t>г. Слобода Туринская, ул. Советская д. 39а</t>
  </si>
  <si>
    <t>г. Полевской, ул.Свердлова, 12</t>
  </si>
  <si>
    <t>г. Полевской, ул. Бажова, д.13</t>
  </si>
  <si>
    <t>г. Первоуральск, ул. Космонавтов,1а</t>
  </si>
  <si>
    <t>г. Нижние Серьги, ул. Титова, 41</t>
  </si>
  <si>
    <t>г. Верхняя Пышма, ул. Козицина, 8</t>
  </si>
  <si>
    <t>с. Байкалово, ул. Советской Конституции, д. 2а/1</t>
  </si>
  <si>
    <t>г. Кушва, ул. Союзов,17</t>
  </si>
  <si>
    <t>г. Березовский, ул. Гагарина,17</t>
  </si>
  <si>
    <t>г. Богданович, ул. Первомайская, 15</t>
  </si>
  <si>
    <t>г. Каменск-Уральский, ул. Рябова, 2а</t>
  </si>
  <si>
    <t>п. Белоярский, пер. Центральный, 1</t>
  </si>
  <si>
    <t>г. Камышлов, ул. Куйбышева, д.61а</t>
  </si>
  <si>
    <t>г. Талица, ул. Тимирязева, 2</t>
  </si>
  <si>
    <t>г. Серов,  ул. Карпинского, 2"б"</t>
  </si>
  <si>
    <t>г. Арамиль,  ул. Карла Маркса, д. 5</t>
  </si>
  <si>
    <t>г. Красноуфимск,  ул. Озерная, д.22</t>
  </si>
  <si>
    <t>г. Лесной, ул.Мамина-Сибиряка д.55</t>
  </si>
  <si>
    <t>г. Реж, ул. Красноармейская, 26</t>
  </si>
  <si>
    <t>г. Тавда, ул. Максима Горького , д.108-б</t>
  </si>
  <si>
    <t>г. Дегтярск, ул.Калинина, д.12</t>
  </si>
  <si>
    <t>г. Североуральск, ул. Ленина, д.17а-3</t>
  </si>
  <si>
    <t>г. Карпинск, ул. Куйбышева , д.32</t>
  </si>
  <si>
    <t>г. Туринск, ул. Кирова , д.30</t>
  </si>
  <si>
    <t>г. Верхняя Тура ул. Машиностроителей, 1</t>
  </si>
  <si>
    <t>пос. Баранчинский (лайт-офис), ул.Коммуны , д. 41</t>
  </si>
  <si>
    <t>г. Первоуральск (лайт-офис),  пр-т. Ильича, 28 в.</t>
  </si>
  <si>
    <t>пгт. Бисерть, ул. Ленина, 59А</t>
  </si>
  <si>
    <t>пгт. Шаля, ул. Калинина, 91 а</t>
  </si>
  <si>
    <t>г. Арти, ул. Ленина, 115</t>
  </si>
  <si>
    <t xml:space="preserve">г. Екатеринбург, ул. Бажова, 68 </t>
  </si>
  <si>
    <t>г. Екатеринбург, ул. Электриков, д. 16</t>
  </si>
  <si>
    <t>г. Первоуральск, пр. Ильича, 13а (теплоинспекция)</t>
  </si>
  <si>
    <t>г. Новоуральск, ул. Вокзальная, 4 (Верх-Нейвиский ОПиОК)</t>
  </si>
  <si>
    <t>г. Верхний Тагил, ул. Маяковского, 9</t>
  </si>
  <si>
    <t>г. Екатеринбург, пер. Ремесленный, 6</t>
  </si>
  <si>
    <t>г. Михайловск, ул. Кирова 40</t>
  </si>
  <si>
    <t>г. Екатеринбург, ул. Кузнечная, д. 92</t>
  </si>
  <si>
    <t>г. Екатеринбург,  ул. Электриков, 16в</t>
  </si>
  <si>
    <t>Расчет стоимости площадей убираемых помещений и прилегающих территорий, объемы услуг</t>
  </si>
  <si>
    <t>От исполнителя:</t>
  </si>
  <si>
    <t>От заказчика</t>
  </si>
  <si>
    <t>Директор Свердловского филиала</t>
  </si>
  <si>
    <t>АО "ЭнергосбыТ Плюс"</t>
  </si>
  <si>
    <t>м.п.</t>
  </si>
  <si>
    <r>
      <rPr>
        <sz val="11"/>
        <color theme="1"/>
        <rFont val="Calibri"/>
        <family val="2"/>
        <charset val="204"/>
        <scheme val="minor"/>
      </rPr>
      <t>_____________________</t>
    </r>
    <r>
      <rPr>
        <b/>
        <sz val="11"/>
        <color theme="1"/>
        <rFont val="Calibri"/>
        <family val="2"/>
        <charset val="204"/>
        <scheme val="minor"/>
      </rPr>
      <t>/Г.А. Козлов/</t>
    </r>
  </si>
  <si>
    <t>тариф в месяц, руб. (с НДС )</t>
  </si>
  <si>
    <t>Стоимость в месяц, руб. (с НДС )</t>
  </si>
  <si>
    <t>Общая стоимость за весь период, руб. (с НДС)</t>
  </si>
  <si>
    <t>___________________ /_______________/</t>
  </si>
  <si>
    <t>Итого в месяц, руб. с НДС</t>
  </si>
  <si>
    <t>ИТОГО в год,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</si>
</sst>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rgb="FF000000"/>
      <name val="Tahoma"/>
      <family val="2"/>
      <charset val="204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tabSelected="1" view="pageBreakPreview" zoomScale="110" zoomScaleNormal="100" zoomScaleSheetLayoutView="110" workbookViewId="0">
      <selection activeCell="B115" sqref="B115"/>
    </sheetView>
  </sheetViews>
  <sheetFormatPr defaultRowHeight="12.75" x14ac:dyDescent="0.2"/>
  <cols>
    <col min="1" max="1" width="3.28515625" style="6" customWidth="1"/>
    <col min="2" max="2" width="35.42578125" style="6" customWidth="1"/>
    <col min="3" max="3" width="21.7109375" style="6" customWidth="1"/>
    <col min="4" max="5" width="8" style="3" customWidth="1"/>
    <col min="6" max="6" width="9.28515625" style="3" customWidth="1"/>
    <col min="7" max="7" width="7.5703125" style="3" customWidth="1"/>
    <col min="8" max="8" width="11.140625" style="3" customWidth="1"/>
    <col min="9" max="16384" width="9.140625" style="1"/>
  </cols>
  <sheetData>
    <row r="1" spans="1:8" ht="21.75" customHeight="1" x14ac:dyDescent="0.2">
      <c r="A1" s="44" t="s">
        <v>8</v>
      </c>
      <c r="B1" s="45"/>
      <c r="C1" s="45"/>
      <c r="D1" s="45"/>
      <c r="E1" s="45"/>
      <c r="F1" s="45"/>
      <c r="G1" s="45"/>
      <c r="H1" s="45"/>
    </row>
    <row r="2" spans="1:8" x14ac:dyDescent="0.2">
      <c r="A2" s="37"/>
      <c r="B2" s="37"/>
      <c r="C2" s="37"/>
      <c r="D2" s="37"/>
      <c r="E2" s="37"/>
      <c r="F2" s="37"/>
      <c r="G2" s="37"/>
      <c r="H2" s="37"/>
    </row>
    <row r="3" spans="1:8" x14ac:dyDescent="0.2">
      <c r="A3" s="40" t="s">
        <v>61</v>
      </c>
      <c r="B3" s="40"/>
      <c r="C3" s="40"/>
      <c r="D3" s="40"/>
      <c r="E3" s="40"/>
      <c r="F3" s="40"/>
      <c r="G3" s="40"/>
      <c r="H3" s="40"/>
    </row>
    <row r="4" spans="1:8" x14ac:dyDescent="0.2">
      <c r="A4" s="5"/>
      <c r="B4" s="5"/>
      <c r="C4" s="4"/>
      <c r="D4" s="24"/>
      <c r="E4" s="24"/>
      <c r="F4" s="24"/>
      <c r="G4" s="24"/>
      <c r="H4" s="24"/>
    </row>
    <row r="5" spans="1:8" ht="89.25" x14ac:dyDescent="0.2">
      <c r="A5" s="7"/>
      <c r="B5" s="2" t="s">
        <v>4</v>
      </c>
      <c r="C5" s="2" t="s">
        <v>5</v>
      </c>
      <c r="D5" s="2" t="s">
        <v>6</v>
      </c>
      <c r="E5" s="2" t="s">
        <v>68</v>
      </c>
      <c r="F5" s="2" t="s">
        <v>69</v>
      </c>
      <c r="G5" s="2" t="s">
        <v>7</v>
      </c>
      <c r="H5" s="2" t="s">
        <v>70</v>
      </c>
    </row>
    <row r="6" spans="1:8" ht="20.25" customHeight="1" x14ac:dyDescent="0.2">
      <c r="A6" s="36">
        <v>1</v>
      </c>
      <c r="B6" s="38" t="s">
        <v>59</v>
      </c>
      <c r="C6" s="8" t="s">
        <v>1</v>
      </c>
      <c r="D6" s="9">
        <v>1312.3</v>
      </c>
      <c r="E6" s="27"/>
      <c r="F6" s="10"/>
      <c r="G6" s="11">
        <v>12</v>
      </c>
      <c r="H6" s="10"/>
    </row>
    <row r="7" spans="1:8" ht="20.25" customHeight="1" x14ac:dyDescent="0.2">
      <c r="A7" s="36"/>
      <c r="B7" s="41"/>
      <c r="C7" s="8" t="s">
        <v>2</v>
      </c>
      <c r="D7" s="9">
        <v>1336.1</v>
      </c>
      <c r="E7" s="27"/>
      <c r="F7" s="10"/>
      <c r="G7" s="11">
        <v>12</v>
      </c>
      <c r="H7" s="10"/>
    </row>
    <row r="8" spans="1:8" ht="20.25" customHeight="1" x14ac:dyDescent="0.2">
      <c r="A8" s="36"/>
      <c r="B8" s="41"/>
      <c r="C8" s="8" t="s">
        <v>3</v>
      </c>
      <c r="D8" s="9">
        <v>242.8</v>
      </c>
      <c r="E8" s="27"/>
      <c r="F8" s="10"/>
      <c r="G8" s="11">
        <v>12</v>
      </c>
      <c r="H8" s="10"/>
    </row>
    <row r="9" spans="1:8" ht="20.25" customHeight="1" x14ac:dyDescent="0.2">
      <c r="A9" s="36"/>
      <c r="B9" s="39"/>
      <c r="C9" s="8" t="s">
        <v>0</v>
      </c>
      <c r="D9" s="9">
        <v>100</v>
      </c>
      <c r="E9" s="27"/>
      <c r="F9" s="10"/>
      <c r="G9" s="11">
        <v>12</v>
      </c>
      <c r="H9" s="10"/>
    </row>
    <row r="10" spans="1:8" ht="20.25" customHeight="1" x14ac:dyDescent="0.2">
      <c r="A10" s="36">
        <v>2</v>
      </c>
      <c r="B10" s="38" t="s">
        <v>53</v>
      </c>
      <c r="C10" s="8" t="s">
        <v>1</v>
      </c>
      <c r="D10" s="9">
        <v>342.6</v>
      </c>
      <c r="E10" s="27"/>
      <c r="F10" s="10"/>
      <c r="G10" s="11">
        <v>12</v>
      </c>
      <c r="H10" s="10"/>
    </row>
    <row r="11" spans="1:8" ht="20.25" customHeight="1" x14ac:dyDescent="0.2">
      <c r="A11" s="36"/>
      <c r="B11" s="41"/>
      <c r="C11" s="8" t="s">
        <v>2</v>
      </c>
      <c r="D11" s="9">
        <v>2491.8000000000002</v>
      </c>
      <c r="E11" s="27"/>
      <c r="F11" s="10"/>
      <c r="G11" s="11">
        <v>12</v>
      </c>
      <c r="H11" s="10"/>
    </row>
    <row r="12" spans="1:8" ht="20.25" customHeight="1" x14ac:dyDescent="0.2">
      <c r="A12" s="36"/>
      <c r="B12" s="41"/>
      <c r="C12" s="8" t="s">
        <v>3</v>
      </c>
      <c r="D12" s="9">
        <v>379.5</v>
      </c>
      <c r="E12" s="27"/>
      <c r="F12" s="10"/>
      <c r="G12" s="11">
        <v>12</v>
      </c>
      <c r="H12" s="10"/>
    </row>
    <row r="13" spans="1:8" ht="20.25" customHeight="1" x14ac:dyDescent="0.2">
      <c r="A13" s="36"/>
      <c r="B13" s="39"/>
      <c r="C13" s="8" t="s">
        <v>0</v>
      </c>
      <c r="D13" s="9">
        <v>1050</v>
      </c>
      <c r="E13" s="27"/>
      <c r="F13" s="10"/>
      <c r="G13" s="11">
        <v>12</v>
      </c>
      <c r="H13" s="10"/>
    </row>
    <row r="14" spans="1:8" ht="20.25" customHeight="1" x14ac:dyDescent="0.2">
      <c r="A14" s="36">
        <v>3</v>
      </c>
      <c r="B14" s="38" t="s">
        <v>9</v>
      </c>
      <c r="C14" s="8" t="s">
        <v>1</v>
      </c>
      <c r="D14" s="9">
        <v>329.6</v>
      </c>
      <c r="E14" s="27"/>
      <c r="F14" s="10"/>
      <c r="G14" s="11">
        <v>12</v>
      </c>
      <c r="H14" s="10"/>
    </row>
    <row r="15" spans="1:8" ht="20.25" customHeight="1" x14ac:dyDescent="0.2">
      <c r="A15" s="36"/>
      <c r="B15" s="41"/>
      <c r="C15" s="8" t="s">
        <v>2</v>
      </c>
      <c r="D15" s="9">
        <v>803.7</v>
      </c>
      <c r="E15" s="27"/>
      <c r="F15" s="10"/>
      <c r="G15" s="11">
        <v>12</v>
      </c>
      <c r="H15" s="10"/>
    </row>
    <row r="16" spans="1:8" ht="20.25" customHeight="1" x14ac:dyDescent="0.2">
      <c r="A16" s="36"/>
      <c r="B16" s="39"/>
      <c r="C16" s="8" t="s">
        <v>0</v>
      </c>
      <c r="D16" s="9">
        <v>30</v>
      </c>
      <c r="E16" s="27"/>
      <c r="F16" s="10"/>
      <c r="G16" s="11">
        <v>12</v>
      </c>
      <c r="H16" s="10"/>
    </row>
    <row r="17" spans="1:8" ht="20.25" customHeight="1" x14ac:dyDescent="0.2">
      <c r="A17" s="36">
        <v>4</v>
      </c>
      <c r="B17" s="38" t="s">
        <v>60</v>
      </c>
      <c r="C17" s="8" t="s">
        <v>3</v>
      </c>
      <c r="D17" s="9">
        <v>196.5</v>
      </c>
      <c r="E17" s="27"/>
      <c r="F17" s="10"/>
      <c r="G17" s="11">
        <v>12</v>
      </c>
      <c r="H17" s="10"/>
    </row>
    <row r="18" spans="1:8" ht="20.25" customHeight="1" x14ac:dyDescent="0.2">
      <c r="A18" s="36"/>
      <c r="B18" s="39"/>
      <c r="C18" s="8" t="s">
        <v>0</v>
      </c>
      <c r="D18" s="9">
        <f>768-292</f>
        <v>476</v>
      </c>
      <c r="E18" s="27"/>
      <c r="F18" s="10"/>
      <c r="G18" s="11">
        <v>12</v>
      </c>
      <c r="H18" s="10"/>
    </row>
    <row r="19" spans="1:8" ht="20.25" customHeight="1" x14ac:dyDescent="0.2">
      <c r="A19" s="12">
        <v>5</v>
      </c>
      <c r="B19" s="22" t="s">
        <v>10</v>
      </c>
      <c r="C19" s="8" t="s">
        <v>2</v>
      </c>
      <c r="D19" s="9">
        <f>163+100</f>
        <v>263</v>
      </c>
      <c r="E19" s="27"/>
      <c r="F19" s="10"/>
      <c r="G19" s="11">
        <v>12</v>
      </c>
      <c r="H19" s="10"/>
    </row>
    <row r="20" spans="1:8" ht="20.25" customHeight="1" x14ac:dyDescent="0.2">
      <c r="A20" s="12">
        <v>6</v>
      </c>
      <c r="B20" s="22" t="s">
        <v>11</v>
      </c>
      <c r="C20" s="8" t="s">
        <v>2</v>
      </c>
      <c r="D20" s="13">
        <f>604.9-62.3+97.9+51.5+238.7+49.1</f>
        <v>979.80000000000007</v>
      </c>
      <c r="E20" s="27"/>
      <c r="F20" s="10"/>
      <c r="G20" s="11">
        <v>12</v>
      </c>
      <c r="H20" s="10"/>
    </row>
    <row r="21" spans="1:8" ht="20.25" customHeight="1" x14ac:dyDescent="0.2">
      <c r="A21" s="36">
        <v>7</v>
      </c>
      <c r="B21" s="38" t="s">
        <v>12</v>
      </c>
      <c r="C21" s="8" t="s">
        <v>2</v>
      </c>
      <c r="D21" s="13">
        <v>94</v>
      </c>
      <c r="E21" s="27"/>
      <c r="F21" s="10"/>
      <c r="G21" s="11">
        <v>12</v>
      </c>
      <c r="H21" s="10"/>
    </row>
    <row r="22" spans="1:8" ht="20.25" customHeight="1" x14ac:dyDescent="0.2">
      <c r="A22" s="36"/>
      <c r="B22" s="39"/>
      <c r="C22" s="8" t="s">
        <v>0</v>
      </c>
      <c r="D22" s="9">
        <v>10</v>
      </c>
      <c r="E22" s="27"/>
      <c r="F22" s="10"/>
      <c r="G22" s="11">
        <v>12</v>
      </c>
      <c r="H22" s="10"/>
    </row>
    <row r="23" spans="1:8" ht="20.25" customHeight="1" x14ac:dyDescent="0.2">
      <c r="A23" s="12">
        <v>8</v>
      </c>
      <c r="B23" s="22" t="s">
        <v>13</v>
      </c>
      <c r="C23" s="8" t="s">
        <v>2</v>
      </c>
      <c r="D23" s="13">
        <v>30</v>
      </c>
      <c r="E23" s="27"/>
      <c r="F23" s="10"/>
      <c r="G23" s="11">
        <v>12</v>
      </c>
      <c r="H23" s="10"/>
    </row>
    <row r="24" spans="1:8" ht="20.25" customHeight="1" x14ac:dyDescent="0.2">
      <c r="A24" s="12">
        <v>9</v>
      </c>
      <c r="B24" s="22" t="s">
        <v>14</v>
      </c>
      <c r="C24" s="14" t="s">
        <v>2</v>
      </c>
      <c r="D24" s="9">
        <v>20.399999999999999</v>
      </c>
      <c r="E24" s="27"/>
      <c r="F24" s="10"/>
      <c r="G24" s="11">
        <v>12</v>
      </c>
      <c r="H24" s="10"/>
    </row>
    <row r="25" spans="1:8" ht="20.25" customHeight="1" x14ac:dyDescent="0.2">
      <c r="A25" s="12">
        <v>10</v>
      </c>
      <c r="B25" s="22" t="s">
        <v>15</v>
      </c>
      <c r="C25" s="14" t="s">
        <v>2</v>
      </c>
      <c r="D25" s="9">
        <v>117.4</v>
      </c>
      <c r="E25" s="27"/>
      <c r="F25" s="10"/>
      <c r="G25" s="11">
        <v>12</v>
      </c>
      <c r="H25" s="10"/>
    </row>
    <row r="26" spans="1:8" ht="20.25" customHeight="1" x14ac:dyDescent="0.2">
      <c r="A26" s="36">
        <v>11</v>
      </c>
      <c r="B26" s="38" t="s">
        <v>16</v>
      </c>
      <c r="C26" s="8" t="s">
        <v>2</v>
      </c>
      <c r="D26" s="9">
        <f>66.7+34.11+43.7</f>
        <v>144.51</v>
      </c>
      <c r="E26" s="27"/>
      <c r="F26" s="10"/>
      <c r="G26" s="11">
        <v>12</v>
      </c>
      <c r="H26" s="10"/>
    </row>
    <row r="27" spans="1:8" ht="20.25" customHeight="1" x14ac:dyDescent="0.2">
      <c r="A27" s="36"/>
      <c r="B27" s="39"/>
      <c r="C27" s="8" t="s">
        <v>0</v>
      </c>
      <c r="D27" s="9">
        <v>10</v>
      </c>
      <c r="E27" s="27"/>
      <c r="F27" s="10"/>
      <c r="G27" s="11">
        <v>12</v>
      </c>
      <c r="H27" s="10"/>
    </row>
    <row r="28" spans="1:8" ht="20.25" customHeight="1" x14ac:dyDescent="0.2">
      <c r="A28" s="36">
        <v>12</v>
      </c>
      <c r="B28" s="38" t="s">
        <v>17</v>
      </c>
      <c r="C28" s="8" t="s">
        <v>2</v>
      </c>
      <c r="D28" s="13">
        <f>562.75+160.55</f>
        <v>723.3</v>
      </c>
      <c r="E28" s="27"/>
      <c r="F28" s="10"/>
      <c r="G28" s="11">
        <v>12</v>
      </c>
      <c r="H28" s="10"/>
    </row>
    <row r="29" spans="1:8" ht="20.25" customHeight="1" x14ac:dyDescent="0.2">
      <c r="A29" s="36"/>
      <c r="B29" s="41"/>
      <c r="C29" s="8" t="s">
        <v>3</v>
      </c>
      <c r="D29" s="13">
        <v>164.2</v>
      </c>
      <c r="E29" s="27"/>
      <c r="F29" s="10"/>
      <c r="G29" s="11">
        <v>12</v>
      </c>
      <c r="H29" s="10"/>
    </row>
    <row r="30" spans="1:8" ht="20.25" customHeight="1" x14ac:dyDescent="0.2">
      <c r="A30" s="36"/>
      <c r="B30" s="39"/>
      <c r="C30" s="8" t="s">
        <v>0</v>
      </c>
      <c r="D30" s="13">
        <v>238.7</v>
      </c>
      <c r="E30" s="27"/>
      <c r="F30" s="10"/>
      <c r="G30" s="11">
        <v>12</v>
      </c>
      <c r="H30" s="10"/>
    </row>
    <row r="31" spans="1:8" ht="20.25" customHeight="1" x14ac:dyDescent="0.2">
      <c r="A31" s="36">
        <v>13</v>
      </c>
      <c r="B31" s="38" t="s">
        <v>18</v>
      </c>
      <c r="C31" s="8" t="s">
        <v>2</v>
      </c>
      <c r="D31" s="13">
        <f>104.74+95.27</f>
        <v>200.01</v>
      </c>
      <c r="E31" s="27"/>
      <c r="F31" s="10"/>
      <c r="G31" s="11">
        <v>12</v>
      </c>
      <c r="H31" s="10"/>
    </row>
    <row r="32" spans="1:8" ht="20.25" customHeight="1" x14ac:dyDescent="0.2">
      <c r="A32" s="36"/>
      <c r="B32" s="39"/>
      <c r="C32" s="8" t="s">
        <v>0</v>
      </c>
      <c r="D32" s="13">
        <v>10</v>
      </c>
      <c r="E32" s="27"/>
      <c r="F32" s="10"/>
      <c r="G32" s="11">
        <v>12</v>
      </c>
      <c r="H32" s="10"/>
    </row>
    <row r="33" spans="1:8" ht="20.25" customHeight="1" x14ac:dyDescent="0.2">
      <c r="A33" s="36">
        <v>14</v>
      </c>
      <c r="B33" s="38" t="s">
        <v>19</v>
      </c>
      <c r="C33" s="8" t="s">
        <v>2</v>
      </c>
      <c r="D33" s="13">
        <v>118</v>
      </c>
      <c r="E33" s="27"/>
      <c r="F33" s="10"/>
      <c r="G33" s="11">
        <v>12</v>
      </c>
      <c r="H33" s="10"/>
    </row>
    <row r="34" spans="1:8" ht="20.25" customHeight="1" x14ac:dyDescent="0.2">
      <c r="A34" s="36"/>
      <c r="B34" s="39"/>
      <c r="C34" s="8" t="s">
        <v>0</v>
      </c>
      <c r="D34" s="13">
        <v>46</v>
      </c>
      <c r="E34" s="27"/>
      <c r="F34" s="10"/>
      <c r="G34" s="11">
        <v>12</v>
      </c>
      <c r="H34" s="10"/>
    </row>
    <row r="35" spans="1:8" ht="20.25" customHeight="1" x14ac:dyDescent="0.2">
      <c r="A35" s="36">
        <v>15</v>
      </c>
      <c r="B35" s="38" t="s">
        <v>20</v>
      </c>
      <c r="C35" s="14" t="s">
        <v>2</v>
      </c>
      <c r="D35" s="15">
        <f>108.8+133.9</f>
        <v>242.7</v>
      </c>
      <c r="E35" s="27"/>
      <c r="F35" s="10"/>
      <c r="G35" s="11">
        <v>12</v>
      </c>
      <c r="H35" s="10"/>
    </row>
    <row r="36" spans="1:8" ht="20.25" customHeight="1" x14ac:dyDescent="0.2">
      <c r="A36" s="36"/>
      <c r="B36" s="39"/>
      <c r="C36" s="14" t="s">
        <v>0</v>
      </c>
      <c r="D36" s="9">
        <v>50</v>
      </c>
      <c r="E36" s="27"/>
      <c r="F36" s="10"/>
      <c r="G36" s="11">
        <v>12</v>
      </c>
      <c r="H36" s="10"/>
    </row>
    <row r="37" spans="1:8" ht="20.25" customHeight="1" x14ac:dyDescent="0.2">
      <c r="A37" s="36">
        <v>16</v>
      </c>
      <c r="B37" s="38" t="s">
        <v>21</v>
      </c>
      <c r="C37" s="8" t="s">
        <v>2</v>
      </c>
      <c r="D37" s="13">
        <f>76.5+56</f>
        <v>132.5</v>
      </c>
      <c r="E37" s="27"/>
      <c r="F37" s="10"/>
      <c r="G37" s="11">
        <v>12</v>
      </c>
      <c r="H37" s="10"/>
    </row>
    <row r="38" spans="1:8" ht="20.25" customHeight="1" x14ac:dyDescent="0.2">
      <c r="A38" s="36"/>
      <c r="B38" s="39"/>
      <c r="C38" s="14" t="s">
        <v>0</v>
      </c>
      <c r="D38" s="13">
        <v>25</v>
      </c>
      <c r="E38" s="27"/>
      <c r="F38" s="10"/>
      <c r="G38" s="11">
        <v>12</v>
      </c>
      <c r="H38" s="10"/>
    </row>
    <row r="39" spans="1:8" ht="20.25" customHeight="1" x14ac:dyDescent="0.2">
      <c r="A39" s="36">
        <v>17</v>
      </c>
      <c r="B39" s="38" t="s">
        <v>22</v>
      </c>
      <c r="C39" s="8" t="s">
        <v>2</v>
      </c>
      <c r="D39" s="13">
        <v>72.3</v>
      </c>
      <c r="E39" s="27"/>
      <c r="F39" s="10"/>
      <c r="G39" s="11">
        <v>12</v>
      </c>
      <c r="H39" s="10"/>
    </row>
    <row r="40" spans="1:8" ht="20.25" customHeight="1" x14ac:dyDescent="0.2">
      <c r="A40" s="36"/>
      <c r="B40" s="41"/>
      <c r="C40" s="8" t="s">
        <v>3</v>
      </c>
      <c r="D40" s="13">
        <v>10.4</v>
      </c>
      <c r="E40" s="27"/>
      <c r="F40" s="10"/>
      <c r="G40" s="11">
        <v>12</v>
      </c>
      <c r="H40" s="10"/>
    </row>
    <row r="41" spans="1:8" ht="20.25" customHeight="1" x14ac:dyDescent="0.2">
      <c r="A41" s="36"/>
      <c r="B41" s="39"/>
      <c r="C41" s="8" t="s">
        <v>0</v>
      </c>
      <c r="D41" s="13">
        <v>27</v>
      </c>
      <c r="E41" s="27"/>
      <c r="F41" s="10"/>
      <c r="G41" s="11">
        <v>12</v>
      </c>
      <c r="H41" s="10"/>
    </row>
    <row r="42" spans="1:8" ht="20.25" customHeight="1" x14ac:dyDescent="0.2">
      <c r="A42" s="36">
        <v>18</v>
      </c>
      <c r="B42" s="38" t="s">
        <v>23</v>
      </c>
      <c r="C42" s="8" t="s">
        <v>2</v>
      </c>
      <c r="D42" s="13">
        <v>133</v>
      </c>
      <c r="E42" s="27"/>
      <c r="F42" s="10"/>
      <c r="G42" s="11">
        <v>12</v>
      </c>
      <c r="H42" s="10"/>
    </row>
    <row r="43" spans="1:8" ht="20.25" customHeight="1" x14ac:dyDescent="0.2">
      <c r="A43" s="36"/>
      <c r="B43" s="39"/>
      <c r="C43" s="14" t="s">
        <v>0</v>
      </c>
      <c r="D43" s="13">
        <v>40</v>
      </c>
      <c r="E43" s="27"/>
      <c r="F43" s="10"/>
      <c r="G43" s="11">
        <v>12</v>
      </c>
      <c r="H43" s="10"/>
    </row>
    <row r="44" spans="1:8" ht="20.25" customHeight="1" x14ac:dyDescent="0.2">
      <c r="A44" s="36">
        <v>19</v>
      </c>
      <c r="B44" s="38" t="s">
        <v>24</v>
      </c>
      <c r="C44" s="8" t="s">
        <v>2</v>
      </c>
      <c r="D44" s="9">
        <v>86.7</v>
      </c>
      <c r="E44" s="27"/>
      <c r="F44" s="10"/>
      <c r="G44" s="11">
        <v>12</v>
      </c>
      <c r="H44" s="10"/>
    </row>
    <row r="45" spans="1:8" ht="20.25" customHeight="1" x14ac:dyDescent="0.2">
      <c r="A45" s="36"/>
      <c r="B45" s="39"/>
      <c r="C45" s="8" t="s">
        <v>0</v>
      </c>
      <c r="D45" s="13">
        <v>20</v>
      </c>
      <c r="E45" s="27"/>
      <c r="F45" s="10"/>
      <c r="G45" s="11">
        <v>12</v>
      </c>
      <c r="H45" s="10"/>
    </row>
    <row r="46" spans="1:8" ht="20.25" customHeight="1" x14ac:dyDescent="0.2">
      <c r="A46" s="36">
        <v>20</v>
      </c>
      <c r="B46" s="38" t="s">
        <v>25</v>
      </c>
      <c r="C46" s="8" t="s">
        <v>2</v>
      </c>
      <c r="D46" s="9">
        <f>324.6+65.8</f>
        <v>390.40000000000003</v>
      </c>
      <c r="E46" s="27"/>
      <c r="F46" s="10"/>
      <c r="G46" s="11">
        <v>12</v>
      </c>
      <c r="H46" s="10"/>
    </row>
    <row r="47" spans="1:8" ht="20.25" customHeight="1" x14ac:dyDescent="0.2">
      <c r="A47" s="36"/>
      <c r="B47" s="41"/>
      <c r="C47" s="8" t="s">
        <v>3</v>
      </c>
      <c r="D47" s="9">
        <v>111.3</v>
      </c>
      <c r="E47" s="27"/>
      <c r="F47" s="10"/>
      <c r="G47" s="11">
        <v>12</v>
      </c>
      <c r="H47" s="10"/>
    </row>
    <row r="48" spans="1:8" ht="20.25" customHeight="1" x14ac:dyDescent="0.2">
      <c r="A48" s="36"/>
      <c r="B48" s="39"/>
      <c r="C48" s="8" t="s">
        <v>0</v>
      </c>
      <c r="D48" s="9">
        <v>790</v>
      </c>
      <c r="E48" s="27"/>
      <c r="F48" s="10"/>
      <c r="G48" s="11">
        <v>12</v>
      </c>
      <c r="H48" s="10"/>
    </row>
    <row r="49" spans="1:8" ht="20.25" customHeight="1" x14ac:dyDescent="0.2">
      <c r="A49" s="36">
        <v>21</v>
      </c>
      <c r="B49" s="38" t="s">
        <v>26</v>
      </c>
      <c r="C49" s="8" t="s">
        <v>2</v>
      </c>
      <c r="D49" s="13">
        <v>137.5</v>
      </c>
      <c r="E49" s="27"/>
      <c r="F49" s="10"/>
      <c r="G49" s="11">
        <v>12</v>
      </c>
      <c r="H49" s="10"/>
    </row>
    <row r="50" spans="1:8" ht="20.25" customHeight="1" x14ac:dyDescent="0.2">
      <c r="A50" s="36"/>
      <c r="B50" s="39"/>
      <c r="C50" s="8" t="s">
        <v>3</v>
      </c>
      <c r="D50" s="13">
        <v>6.5</v>
      </c>
      <c r="E50" s="27"/>
      <c r="F50" s="10"/>
      <c r="G50" s="11">
        <v>12</v>
      </c>
      <c r="H50" s="10"/>
    </row>
    <row r="51" spans="1:8" ht="20.25" customHeight="1" x14ac:dyDescent="0.2">
      <c r="A51" s="36">
        <v>22</v>
      </c>
      <c r="B51" s="38" t="s">
        <v>56</v>
      </c>
      <c r="C51" s="8" t="s">
        <v>2</v>
      </c>
      <c r="D51" s="13">
        <v>76.3</v>
      </c>
      <c r="E51" s="27"/>
      <c r="F51" s="10"/>
      <c r="G51" s="11">
        <v>12</v>
      </c>
      <c r="H51" s="10"/>
    </row>
    <row r="52" spans="1:8" ht="20.25" customHeight="1" x14ac:dyDescent="0.2">
      <c r="A52" s="36"/>
      <c r="B52" s="39"/>
      <c r="C52" s="8" t="s">
        <v>0</v>
      </c>
      <c r="D52" s="13">
        <v>10</v>
      </c>
      <c r="E52" s="27"/>
      <c r="F52" s="10"/>
      <c r="G52" s="11">
        <v>12</v>
      </c>
      <c r="H52" s="10"/>
    </row>
    <row r="53" spans="1:8" ht="20.25" customHeight="1" x14ac:dyDescent="0.2">
      <c r="A53" s="16">
        <v>23</v>
      </c>
      <c r="B53" s="22" t="s">
        <v>27</v>
      </c>
      <c r="C53" s="8" t="s">
        <v>2</v>
      </c>
      <c r="D53" s="13">
        <v>213.3</v>
      </c>
      <c r="E53" s="27"/>
      <c r="F53" s="10"/>
      <c r="G53" s="11">
        <v>12</v>
      </c>
      <c r="H53" s="10"/>
    </row>
    <row r="54" spans="1:8" ht="20.25" customHeight="1" x14ac:dyDescent="0.2">
      <c r="A54" s="36">
        <v>24</v>
      </c>
      <c r="B54" s="38" t="s">
        <v>28</v>
      </c>
      <c r="C54" s="8" t="s">
        <v>2</v>
      </c>
      <c r="D54" s="13">
        <f>64+9.72</f>
        <v>73.72</v>
      </c>
      <c r="E54" s="27"/>
      <c r="F54" s="10"/>
      <c r="G54" s="11">
        <v>12</v>
      </c>
      <c r="H54" s="10"/>
    </row>
    <row r="55" spans="1:8" ht="20.25" customHeight="1" x14ac:dyDescent="0.2">
      <c r="A55" s="36"/>
      <c r="B55" s="39"/>
      <c r="C55" s="8" t="s">
        <v>0</v>
      </c>
      <c r="D55" s="13">
        <v>50</v>
      </c>
      <c r="E55" s="27"/>
      <c r="F55" s="10"/>
      <c r="G55" s="11">
        <v>12</v>
      </c>
      <c r="H55" s="10"/>
    </row>
    <row r="56" spans="1:8" ht="20.25" customHeight="1" x14ac:dyDescent="0.2">
      <c r="A56" s="36">
        <v>25</v>
      </c>
      <c r="B56" s="38" t="s">
        <v>29</v>
      </c>
      <c r="C56" s="8" t="s">
        <v>2</v>
      </c>
      <c r="D56" s="9">
        <v>207.24</v>
      </c>
      <c r="E56" s="27"/>
      <c r="F56" s="10"/>
      <c r="G56" s="11">
        <v>12</v>
      </c>
      <c r="H56" s="10"/>
    </row>
    <row r="57" spans="1:8" ht="20.25" customHeight="1" x14ac:dyDescent="0.2">
      <c r="A57" s="36"/>
      <c r="B57" s="39"/>
      <c r="C57" s="8" t="s">
        <v>0</v>
      </c>
      <c r="D57" s="17">
        <v>15</v>
      </c>
      <c r="E57" s="27"/>
      <c r="F57" s="10"/>
      <c r="G57" s="11">
        <v>12</v>
      </c>
      <c r="H57" s="10"/>
    </row>
    <row r="58" spans="1:8" ht="20.25" customHeight="1" x14ac:dyDescent="0.2">
      <c r="A58" s="36">
        <v>26</v>
      </c>
      <c r="B58" s="38" t="s">
        <v>30</v>
      </c>
      <c r="C58" s="8" t="s">
        <v>2</v>
      </c>
      <c r="D58" s="9">
        <f>106.6+115.4</f>
        <v>222</v>
      </c>
      <c r="E58" s="27"/>
      <c r="F58" s="10"/>
      <c r="G58" s="11">
        <v>12</v>
      </c>
      <c r="H58" s="10"/>
    </row>
    <row r="59" spans="1:8" ht="20.25" customHeight="1" x14ac:dyDescent="0.2">
      <c r="A59" s="36"/>
      <c r="B59" s="39"/>
      <c r="C59" s="8" t="s">
        <v>0</v>
      </c>
      <c r="D59" s="9">
        <v>30</v>
      </c>
      <c r="E59" s="27"/>
      <c r="F59" s="10"/>
      <c r="G59" s="11">
        <v>12</v>
      </c>
      <c r="H59" s="10"/>
    </row>
    <row r="60" spans="1:8" ht="20.25" customHeight="1" x14ac:dyDescent="0.2">
      <c r="A60" s="36">
        <v>27</v>
      </c>
      <c r="B60" s="38" t="s">
        <v>31</v>
      </c>
      <c r="C60" s="8" t="s">
        <v>2</v>
      </c>
      <c r="D60" s="13">
        <f>432+183.6</f>
        <v>615.6</v>
      </c>
      <c r="E60" s="27"/>
      <c r="F60" s="10"/>
      <c r="G60" s="11">
        <v>12</v>
      </c>
      <c r="H60" s="10"/>
    </row>
    <row r="61" spans="1:8" ht="20.25" customHeight="1" x14ac:dyDescent="0.2">
      <c r="A61" s="36"/>
      <c r="B61" s="41"/>
      <c r="C61" s="8" t="s">
        <v>3</v>
      </c>
      <c r="D61" s="13">
        <v>139.19999999999999</v>
      </c>
      <c r="E61" s="27"/>
      <c r="F61" s="10"/>
      <c r="G61" s="11">
        <v>12</v>
      </c>
      <c r="H61" s="10"/>
    </row>
    <row r="62" spans="1:8" ht="20.25" customHeight="1" x14ac:dyDescent="0.2">
      <c r="A62" s="36"/>
      <c r="B62" s="39"/>
      <c r="C62" s="8" t="s">
        <v>0</v>
      </c>
      <c r="D62" s="13">
        <v>200</v>
      </c>
      <c r="E62" s="27"/>
      <c r="F62" s="10"/>
      <c r="G62" s="11">
        <v>12</v>
      </c>
      <c r="H62" s="10"/>
    </row>
    <row r="63" spans="1:8" ht="20.25" customHeight="1" x14ac:dyDescent="0.2">
      <c r="A63" s="36">
        <v>28</v>
      </c>
      <c r="B63" s="38" t="s">
        <v>32</v>
      </c>
      <c r="C63" s="8" t="s">
        <v>2</v>
      </c>
      <c r="D63" s="13">
        <f>275.9+99.2</f>
        <v>375.09999999999997</v>
      </c>
      <c r="E63" s="27"/>
      <c r="F63" s="10"/>
      <c r="G63" s="11">
        <v>12</v>
      </c>
      <c r="H63" s="10"/>
    </row>
    <row r="64" spans="1:8" ht="20.25" customHeight="1" x14ac:dyDescent="0.2">
      <c r="A64" s="36"/>
      <c r="B64" s="41"/>
      <c r="C64" s="8" t="s">
        <v>3</v>
      </c>
      <c r="D64" s="13">
        <v>226.9</v>
      </c>
      <c r="E64" s="27"/>
      <c r="F64" s="10"/>
      <c r="G64" s="11">
        <v>12</v>
      </c>
      <c r="H64" s="10"/>
    </row>
    <row r="65" spans="1:8" ht="20.25" customHeight="1" x14ac:dyDescent="0.2">
      <c r="A65" s="36"/>
      <c r="B65" s="39"/>
      <c r="C65" s="8" t="s">
        <v>0</v>
      </c>
      <c r="D65" s="13">
        <v>100</v>
      </c>
      <c r="E65" s="27"/>
      <c r="F65" s="10"/>
      <c r="G65" s="11">
        <v>12</v>
      </c>
      <c r="H65" s="10"/>
    </row>
    <row r="66" spans="1:8" ht="20.25" customHeight="1" x14ac:dyDescent="0.2">
      <c r="A66" s="36">
        <v>29</v>
      </c>
      <c r="B66" s="38" t="s">
        <v>33</v>
      </c>
      <c r="C66" s="8" t="s">
        <v>2</v>
      </c>
      <c r="D66" s="13">
        <f>212.1+125.8</f>
        <v>337.9</v>
      </c>
      <c r="E66" s="27"/>
      <c r="F66" s="10"/>
      <c r="G66" s="11">
        <v>12</v>
      </c>
      <c r="H66" s="10"/>
    </row>
    <row r="67" spans="1:8" ht="20.25" customHeight="1" x14ac:dyDescent="0.2">
      <c r="A67" s="36"/>
      <c r="B67" s="41"/>
      <c r="C67" s="8" t="s">
        <v>3</v>
      </c>
      <c r="D67" s="13">
        <v>257.10000000000002</v>
      </c>
      <c r="E67" s="27"/>
      <c r="F67" s="10"/>
      <c r="G67" s="11">
        <v>12</v>
      </c>
      <c r="H67" s="10"/>
    </row>
    <row r="68" spans="1:8" ht="20.25" customHeight="1" x14ac:dyDescent="0.2">
      <c r="A68" s="36"/>
      <c r="B68" s="39"/>
      <c r="C68" s="8" t="s">
        <v>0</v>
      </c>
      <c r="D68" s="18">
        <v>142</v>
      </c>
      <c r="E68" s="27"/>
      <c r="F68" s="10"/>
      <c r="G68" s="11">
        <v>12</v>
      </c>
      <c r="H68" s="10"/>
    </row>
    <row r="69" spans="1:8" ht="20.25" customHeight="1" x14ac:dyDescent="0.2">
      <c r="A69" s="36">
        <v>30</v>
      </c>
      <c r="B69" s="38" t="s">
        <v>34</v>
      </c>
      <c r="C69" s="14" t="s">
        <v>2</v>
      </c>
      <c r="D69" s="9">
        <f>80.9+49.2</f>
        <v>130.10000000000002</v>
      </c>
      <c r="E69" s="27"/>
      <c r="F69" s="10"/>
      <c r="G69" s="11">
        <v>12</v>
      </c>
      <c r="H69" s="10"/>
    </row>
    <row r="70" spans="1:8" ht="20.25" customHeight="1" x14ac:dyDescent="0.2">
      <c r="A70" s="36"/>
      <c r="B70" s="39"/>
      <c r="C70" s="14" t="s">
        <v>0</v>
      </c>
      <c r="D70" s="19">
        <v>42</v>
      </c>
      <c r="E70" s="27"/>
      <c r="F70" s="10"/>
      <c r="G70" s="11">
        <v>12</v>
      </c>
      <c r="H70" s="10"/>
    </row>
    <row r="71" spans="1:8" ht="20.25" customHeight="1" x14ac:dyDescent="0.2">
      <c r="A71" s="36">
        <v>31</v>
      </c>
      <c r="B71" s="38" t="s">
        <v>35</v>
      </c>
      <c r="C71" s="8" t="s">
        <v>2</v>
      </c>
      <c r="D71" s="13">
        <f>645.8+266.2</f>
        <v>912</v>
      </c>
      <c r="E71" s="27"/>
      <c r="F71" s="10"/>
      <c r="G71" s="11">
        <v>12</v>
      </c>
      <c r="H71" s="10"/>
    </row>
    <row r="72" spans="1:8" ht="20.25" customHeight="1" x14ac:dyDescent="0.2">
      <c r="A72" s="36"/>
      <c r="B72" s="41"/>
      <c r="C72" s="8" t="s">
        <v>3</v>
      </c>
      <c r="D72" s="13">
        <v>15.3</v>
      </c>
      <c r="E72" s="27"/>
      <c r="F72" s="10"/>
      <c r="G72" s="11">
        <v>12</v>
      </c>
      <c r="H72" s="10"/>
    </row>
    <row r="73" spans="1:8" ht="20.25" customHeight="1" x14ac:dyDescent="0.2">
      <c r="A73" s="36"/>
      <c r="B73" s="39"/>
      <c r="C73" s="8" t="s">
        <v>0</v>
      </c>
      <c r="D73" s="17">
        <v>200</v>
      </c>
      <c r="E73" s="27"/>
      <c r="F73" s="10"/>
      <c r="G73" s="11">
        <v>12</v>
      </c>
      <c r="H73" s="10"/>
    </row>
    <row r="74" spans="1:8" ht="20.25" customHeight="1" x14ac:dyDescent="0.2">
      <c r="A74" s="36">
        <v>32</v>
      </c>
      <c r="B74" s="38" t="s">
        <v>36</v>
      </c>
      <c r="C74" s="8" t="s">
        <v>2</v>
      </c>
      <c r="D74" s="13">
        <f>479.8+216.5</f>
        <v>696.3</v>
      </c>
      <c r="E74" s="27"/>
      <c r="F74" s="10"/>
      <c r="G74" s="11">
        <v>12</v>
      </c>
      <c r="H74" s="10"/>
    </row>
    <row r="75" spans="1:8" ht="20.25" customHeight="1" x14ac:dyDescent="0.2">
      <c r="A75" s="36"/>
      <c r="B75" s="41"/>
      <c r="C75" s="8" t="s">
        <v>3</v>
      </c>
      <c r="D75" s="13">
        <v>71.3</v>
      </c>
      <c r="E75" s="27"/>
      <c r="F75" s="10"/>
      <c r="G75" s="11">
        <v>12</v>
      </c>
      <c r="H75" s="10"/>
    </row>
    <row r="76" spans="1:8" ht="20.25" customHeight="1" x14ac:dyDescent="0.2">
      <c r="A76" s="36"/>
      <c r="B76" s="39"/>
      <c r="C76" s="8" t="s">
        <v>0</v>
      </c>
      <c r="D76" s="13">
        <v>787.2</v>
      </c>
      <c r="E76" s="27"/>
      <c r="F76" s="10"/>
      <c r="G76" s="11">
        <v>12</v>
      </c>
      <c r="H76" s="10"/>
    </row>
    <row r="77" spans="1:8" ht="20.25" customHeight="1" x14ac:dyDescent="0.2">
      <c r="A77" s="36">
        <v>33</v>
      </c>
      <c r="B77" s="38" t="s">
        <v>37</v>
      </c>
      <c r="C77" s="8" t="s">
        <v>2</v>
      </c>
      <c r="D77" s="13">
        <f>220.3+45.3</f>
        <v>265.60000000000002</v>
      </c>
      <c r="E77" s="27"/>
      <c r="F77" s="10"/>
      <c r="G77" s="11">
        <v>12</v>
      </c>
      <c r="H77" s="10"/>
    </row>
    <row r="78" spans="1:8" ht="20.25" customHeight="1" x14ac:dyDescent="0.2">
      <c r="A78" s="36"/>
      <c r="B78" s="41"/>
      <c r="C78" s="8" t="s">
        <v>3</v>
      </c>
      <c r="D78" s="13">
        <v>87</v>
      </c>
      <c r="E78" s="27"/>
      <c r="F78" s="10"/>
      <c r="G78" s="11">
        <v>12</v>
      </c>
      <c r="H78" s="10"/>
    </row>
    <row r="79" spans="1:8" ht="20.25" customHeight="1" x14ac:dyDescent="0.2">
      <c r="A79" s="36"/>
      <c r="B79" s="39"/>
      <c r="C79" s="8" t="s">
        <v>0</v>
      </c>
      <c r="D79" s="13">
        <v>270</v>
      </c>
      <c r="E79" s="27"/>
      <c r="F79" s="10"/>
      <c r="G79" s="11">
        <v>12</v>
      </c>
      <c r="H79" s="10"/>
    </row>
    <row r="80" spans="1:8" ht="20.25" customHeight="1" x14ac:dyDescent="0.2">
      <c r="A80" s="12">
        <v>34</v>
      </c>
      <c r="B80" s="22" t="s">
        <v>38</v>
      </c>
      <c r="C80" s="14" t="s">
        <v>2</v>
      </c>
      <c r="D80" s="15">
        <f>117+96</f>
        <v>213</v>
      </c>
      <c r="E80" s="27"/>
      <c r="F80" s="10"/>
      <c r="G80" s="11">
        <v>12</v>
      </c>
      <c r="H80" s="10"/>
    </row>
    <row r="81" spans="1:8" ht="20.25" customHeight="1" x14ac:dyDescent="0.2">
      <c r="A81" s="36">
        <v>35</v>
      </c>
      <c r="B81" s="38" t="s">
        <v>39</v>
      </c>
      <c r="C81" s="8" t="s">
        <v>2</v>
      </c>
      <c r="D81" s="13">
        <v>55</v>
      </c>
      <c r="E81" s="27"/>
      <c r="F81" s="10"/>
      <c r="G81" s="11">
        <v>12</v>
      </c>
      <c r="H81" s="10"/>
    </row>
    <row r="82" spans="1:8" ht="20.25" customHeight="1" x14ac:dyDescent="0.2">
      <c r="A82" s="36"/>
      <c r="B82" s="39"/>
      <c r="C82" s="8" t="s">
        <v>0</v>
      </c>
      <c r="D82" s="13">
        <v>20</v>
      </c>
      <c r="E82" s="27"/>
      <c r="F82" s="10"/>
      <c r="G82" s="11">
        <v>12</v>
      </c>
      <c r="H82" s="10"/>
    </row>
    <row r="83" spans="1:8" ht="20.25" customHeight="1" x14ac:dyDescent="0.2">
      <c r="A83" s="12">
        <v>36</v>
      </c>
      <c r="B83" s="22" t="s">
        <v>40</v>
      </c>
      <c r="C83" s="8" t="s">
        <v>2</v>
      </c>
      <c r="D83" s="13">
        <f>54.1+140.9</f>
        <v>195</v>
      </c>
      <c r="E83" s="27"/>
      <c r="F83" s="10"/>
      <c r="G83" s="11">
        <v>12</v>
      </c>
      <c r="H83" s="10"/>
    </row>
    <row r="84" spans="1:8" ht="20.25" customHeight="1" x14ac:dyDescent="0.2">
      <c r="A84" s="36">
        <v>37</v>
      </c>
      <c r="B84" s="38" t="s">
        <v>41</v>
      </c>
      <c r="C84" s="14" t="s">
        <v>2</v>
      </c>
      <c r="D84" s="20">
        <f>110.5+86.5</f>
        <v>197</v>
      </c>
      <c r="E84" s="27"/>
      <c r="F84" s="10"/>
      <c r="G84" s="11">
        <v>12</v>
      </c>
      <c r="H84" s="10"/>
    </row>
    <row r="85" spans="1:8" ht="20.25" customHeight="1" x14ac:dyDescent="0.2">
      <c r="A85" s="36"/>
      <c r="B85" s="39"/>
      <c r="C85" s="14" t="s">
        <v>0</v>
      </c>
      <c r="D85" s="13">
        <v>20</v>
      </c>
      <c r="E85" s="27"/>
      <c r="F85" s="10"/>
      <c r="G85" s="11">
        <v>12</v>
      </c>
      <c r="H85" s="10"/>
    </row>
    <row r="86" spans="1:8" ht="20.25" customHeight="1" x14ac:dyDescent="0.2">
      <c r="A86" s="36">
        <v>38</v>
      </c>
      <c r="B86" s="38" t="s">
        <v>42</v>
      </c>
      <c r="C86" s="14" t="s">
        <v>2</v>
      </c>
      <c r="D86" s="9">
        <f>23.5+55.7</f>
        <v>79.2</v>
      </c>
      <c r="E86" s="27"/>
      <c r="F86" s="10"/>
      <c r="G86" s="11">
        <v>12</v>
      </c>
      <c r="H86" s="10"/>
    </row>
    <row r="87" spans="1:8" ht="20.25" customHeight="1" x14ac:dyDescent="0.2">
      <c r="A87" s="36"/>
      <c r="B87" s="39"/>
      <c r="C87" s="14" t="s">
        <v>0</v>
      </c>
      <c r="D87" s="9">
        <v>20</v>
      </c>
      <c r="E87" s="27"/>
      <c r="F87" s="10"/>
      <c r="G87" s="11">
        <v>12</v>
      </c>
      <c r="H87" s="10"/>
    </row>
    <row r="88" spans="1:8" ht="20.25" customHeight="1" x14ac:dyDescent="0.2">
      <c r="A88" s="36">
        <v>39</v>
      </c>
      <c r="B88" s="38" t="s">
        <v>43</v>
      </c>
      <c r="C88" s="14" t="s">
        <v>2</v>
      </c>
      <c r="D88" s="9">
        <f>51.5+63.2</f>
        <v>114.7</v>
      </c>
      <c r="E88" s="27"/>
      <c r="F88" s="10"/>
      <c r="G88" s="11">
        <v>12</v>
      </c>
      <c r="H88" s="10"/>
    </row>
    <row r="89" spans="1:8" ht="20.25" customHeight="1" x14ac:dyDescent="0.2">
      <c r="A89" s="36"/>
      <c r="B89" s="41"/>
      <c r="C89" s="14" t="s">
        <v>3</v>
      </c>
      <c r="D89" s="9">
        <v>5.3</v>
      </c>
      <c r="E89" s="27"/>
      <c r="F89" s="10"/>
      <c r="G89" s="11">
        <v>12</v>
      </c>
      <c r="H89" s="10"/>
    </row>
    <row r="90" spans="1:8" ht="20.25" customHeight="1" x14ac:dyDescent="0.2">
      <c r="A90" s="36"/>
      <c r="B90" s="39"/>
      <c r="C90" s="14" t="s">
        <v>0</v>
      </c>
      <c r="D90" s="19">
        <v>10</v>
      </c>
      <c r="E90" s="27"/>
      <c r="F90" s="10"/>
      <c r="G90" s="11">
        <v>12</v>
      </c>
      <c r="H90" s="10"/>
    </row>
    <row r="91" spans="1:8" ht="20.25" customHeight="1" x14ac:dyDescent="0.2">
      <c r="A91" s="36">
        <v>40</v>
      </c>
      <c r="B91" s="38" t="s">
        <v>44</v>
      </c>
      <c r="C91" s="14" t="s">
        <v>2</v>
      </c>
      <c r="D91" s="13">
        <f>40.8+14.2+10.3+41</f>
        <v>106.3</v>
      </c>
      <c r="E91" s="27"/>
      <c r="F91" s="10"/>
      <c r="G91" s="11">
        <v>12</v>
      </c>
      <c r="H91" s="10"/>
    </row>
    <row r="92" spans="1:8" ht="20.25" customHeight="1" x14ac:dyDescent="0.2">
      <c r="A92" s="36"/>
      <c r="B92" s="39"/>
      <c r="C92" s="14" t="s">
        <v>0</v>
      </c>
      <c r="D92" s="9">
        <v>10</v>
      </c>
      <c r="E92" s="27"/>
      <c r="F92" s="10"/>
      <c r="G92" s="11">
        <v>12</v>
      </c>
      <c r="H92" s="10"/>
    </row>
    <row r="93" spans="1:8" ht="20.25" customHeight="1" x14ac:dyDescent="0.2">
      <c r="A93" s="12">
        <v>41</v>
      </c>
      <c r="B93" s="22" t="s">
        <v>45</v>
      </c>
      <c r="C93" s="14" t="s">
        <v>2</v>
      </c>
      <c r="D93" s="9">
        <f>78.5+51.5</f>
        <v>130</v>
      </c>
      <c r="E93" s="27"/>
      <c r="F93" s="10"/>
      <c r="G93" s="11">
        <v>12</v>
      </c>
      <c r="H93" s="10"/>
    </row>
    <row r="94" spans="1:8" ht="20.25" customHeight="1" x14ac:dyDescent="0.2">
      <c r="A94" s="36">
        <v>42</v>
      </c>
      <c r="B94" s="38" t="s">
        <v>46</v>
      </c>
      <c r="C94" s="8" t="s">
        <v>2</v>
      </c>
      <c r="D94" s="13">
        <v>40.4</v>
      </c>
      <c r="E94" s="27"/>
      <c r="F94" s="10"/>
      <c r="G94" s="11">
        <v>12</v>
      </c>
      <c r="H94" s="10"/>
    </row>
    <row r="95" spans="1:8" ht="20.25" customHeight="1" x14ac:dyDescent="0.2">
      <c r="A95" s="36"/>
      <c r="B95" s="39"/>
      <c r="C95" s="8" t="s">
        <v>0</v>
      </c>
      <c r="D95" s="13">
        <v>15</v>
      </c>
      <c r="E95" s="27"/>
      <c r="F95" s="10"/>
      <c r="G95" s="11">
        <v>12</v>
      </c>
      <c r="H95" s="10"/>
    </row>
    <row r="96" spans="1:8" ht="20.25" customHeight="1" x14ac:dyDescent="0.2">
      <c r="A96" s="36">
        <v>43</v>
      </c>
      <c r="B96" s="38" t="s">
        <v>57</v>
      </c>
      <c r="C96" s="14" t="s">
        <v>2</v>
      </c>
      <c r="D96" s="9">
        <v>240.4</v>
      </c>
      <c r="E96" s="27"/>
      <c r="F96" s="10"/>
      <c r="G96" s="11">
        <v>12</v>
      </c>
      <c r="H96" s="10"/>
    </row>
    <row r="97" spans="1:8" ht="20.25" customHeight="1" x14ac:dyDescent="0.2">
      <c r="A97" s="36"/>
      <c r="B97" s="39"/>
      <c r="C97" s="14" t="s">
        <v>0</v>
      </c>
      <c r="D97" s="19">
        <v>20</v>
      </c>
      <c r="E97" s="27"/>
      <c r="F97" s="10"/>
      <c r="G97" s="11">
        <v>12</v>
      </c>
      <c r="H97" s="10"/>
    </row>
    <row r="98" spans="1:8" ht="20.25" customHeight="1" x14ac:dyDescent="0.2">
      <c r="A98" s="12">
        <v>44</v>
      </c>
      <c r="B98" s="22" t="s">
        <v>47</v>
      </c>
      <c r="C98" s="8" t="s">
        <v>2</v>
      </c>
      <c r="D98" s="13">
        <v>5</v>
      </c>
      <c r="E98" s="27"/>
      <c r="F98" s="10"/>
      <c r="G98" s="11">
        <v>12</v>
      </c>
      <c r="H98" s="10"/>
    </row>
    <row r="99" spans="1:8" ht="20.25" customHeight="1" x14ac:dyDescent="0.2">
      <c r="A99" s="12">
        <v>45</v>
      </c>
      <c r="B99" s="22" t="s">
        <v>48</v>
      </c>
      <c r="C99" s="8" t="s">
        <v>2</v>
      </c>
      <c r="D99" s="13">
        <v>6</v>
      </c>
      <c r="E99" s="27"/>
      <c r="F99" s="10"/>
      <c r="G99" s="11">
        <v>12</v>
      </c>
      <c r="H99" s="10"/>
    </row>
    <row r="100" spans="1:8" ht="20.25" customHeight="1" x14ac:dyDescent="0.2">
      <c r="A100" s="12">
        <v>46</v>
      </c>
      <c r="B100" s="23" t="s">
        <v>58</v>
      </c>
      <c r="C100" s="8" t="s">
        <v>2</v>
      </c>
      <c r="D100" s="13">
        <v>23</v>
      </c>
      <c r="E100" s="27"/>
      <c r="F100" s="10"/>
      <c r="G100" s="11">
        <v>12</v>
      </c>
      <c r="H100" s="10"/>
    </row>
    <row r="101" spans="1:8" ht="20.25" customHeight="1" x14ac:dyDescent="0.2">
      <c r="A101" s="21">
        <v>47</v>
      </c>
      <c r="B101" s="23" t="s">
        <v>49</v>
      </c>
      <c r="C101" s="8" t="s">
        <v>2</v>
      </c>
      <c r="D101" s="13">
        <v>20.239999999999998</v>
      </c>
      <c r="E101" s="27"/>
      <c r="F101" s="10"/>
      <c r="G101" s="11">
        <v>12</v>
      </c>
      <c r="H101" s="10"/>
    </row>
    <row r="102" spans="1:8" ht="20.25" customHeight="1" x14ac:dyDescent="0.2">
      <c r="A102" s="42">
        <v>48</v>
      </c>
      <c r="B102" s="38" t="s">
        <v>52</v>
      </c>
      <c r="C102" s="14" t="s">
        <v>2</v>
      </c>
      <c r="D102" s="13">
        <f>198+37.61</f>
        <v>235.61</v>
      </c>
      <c r="E102" s="27"/>
      <c r="F102" s="10"/>
      <c r="G102" s="11">
        <v>12</v>
      </c>
      <c r="H102" s="10"/>
    </row>
    <row r="103" spans="1:8" ht="20.25" customHeight="1" x14ac:dyDescent="0.2">
      <c r="A103" s="42"/>
      <c r="B103" s="39"/>
      <c r="C103" s="14" t="s">
        <v>3</v>
      </c>
      <c r="D103" s="13">
        <v>55.8</v>
      </c>
      <c r="E103" s="27"/>
      <c r="F103" s="10"/>
      <c r="G103" s="11">
        <v>12</v>
      </c>
      <c r="H103" s="10"/>
    </row>
    <row r="104" spans="1:8" ht="20.25" customHeight="1" x14ac:dyDescent="0.2">
      <c r="A104" s="42">
        <v>49</v>
      </c>
      <c r="B104" s="38" t="s">
        <v>50</v>
      </c>
      <c r="C104" s="14" t="s">
        <v>2</v>
      </c>
      <c r="D104" s="13">
        <v>117.6</v>
      </c>
      <c r="E104" s="27"/>
      <c r="F104" s="10"/>
      <c r="G104" s="11">
        <v>12</v>
      </c>
      <c r="H104" s="10"/>
    </row>
    <row r="105" spans="1:8" ht="20.25" customHeight="1" x14ac:dyDescent="0.2">
      <c r="A105" s="42"/>
      <c r="B105" s="43"/>
      <c r="C105" s="14" t="s">
        <v>0</v>
      </c>
      <c r="D105" s="13">
        <v>20</v>
      </c>
      <c r="E105" s="27"/>
      <c r="F105" s="10"/>
      <c r="G105" s="11">
        <v>12</v>
      </c>
      <c r="H105" s="10"/>
    </row>
    <row r="106" spans="1:8" ht="20.25" customHeight="1" x14ac:dyDescent="0.2">
      <c r="A106" s="21">
        <v>50</v>
      </c>
      <c r="B106" s="23" t="s">
        <v>55</v>
      </c>
      <c r="C106" s="8" t="s">
        <v>2</v>
      </c>
      <c r="D106" s="13">
        <v>47.5</v>
      </c>
      <c r="E106" s="27"/>
      <c r="F106" s="10"/>
      <c r="G106" s="11">
        <v>12</v>
      </c>
      <c r="H106" s="10"/>
    </row>
    <row r="107" spans="1:8" ht="20.25" customHeight="1" x14ac:dyDescent="0.2">
      <c r="A107" s="21">
        <v>51</v>
      </c>
      <c r="B107" s="23" t="s">
        <v>54</v>
      </c>
      <c r="C107" s="8" t="s">
        <v>2</v>
      </c>
      <c r="D107" s="13">
        <v>104</v>
      </c>
      <c r="E107" s="27"/>
      <c r="F107" s="10"/>
      <c r="G107" s="11">
        <v>12</v>
      </c>
      <c r="H107" s="10"/>
    </row>
    <row r="108" spans="1:8" ht="20.25" customHeight="1" x14ac:dyDescent="0.2">
      <c r="A108" s="42">
        <v>52</v>
      </c>
      <c r="B108" s="38" t="s">
        <v>51</v>
      </c>
      <c r="C108" s="14" t="s">
        <v>2</v>
      </c>
      <c r="D108" s="13">
        <f>72.7+54</f>
        <v>126.7</v>
      </c>
      <c r="E108" s="27"/>
      <c r="F108" s="10"/>
      <c r="G108" s="11">
        <v>12</v>
      </c>
      <c r="H108" s="10"/>
    </row>
    <row r="109" spans="1:8" ht="20.25" customHeight="1" x14ac:dyDescent="0.2">
      <c r="A109" s="42"/>
      <c r="B109" s="43"/>
      <c r="C109" s="14" t="s">
        <v>0</v>
      </c>
      <c r="D109" s="13">
        <v>40</v>
      </c>
      <c r="E109" s="27"/>
      <c r="F109" s="10"/>
      <c r="G109" s="11">
        <v>12</v>
      </c>
      <c r="H109" s="10"/>
    </row>
    <row r="110" spans="1:8" ht="12.75" customHeight="1" x14ac:dyDescent="0.2">
      <c r="A110" s="28"/>
      <c r="B110" s="29" t="s">
        <v>72</v>
      </c>
      <c r="C110" s="46"/>
      <c r="D110" s="47"/>
      <c r="E110" s="47"/>
      <c r="F110" s="47"/>
      <c r="G110" s="48"/>
      <c r="H110" s="30"/>
    </row>
    <row r="111" spans="1:8" x14ac:dyDescent="0.2">
      <c r="A111" s="25"/>
      <c r="B111" s="26" t="s">
        <v>73</v>
      </c>
      <c r="C111" s="49"/>
      <c r="D111" s="49"/>
      <c r="E111" s="49"/>
      <c r="F111" s="49"/>
      <c r="G111" s="50"/>
      <c r="H111" s="10"/>
    </row>
    <row r="113" spans="2:12" ht="15" x14ac:dyDescent="0.25">
      <c r="B113" s="31" t="s">
        <v>62</v>
      </c>
      <c r="C113" s="32"/>
      <c r="D113" s="33" t="s">
        <v>63</v>
      </c>
      <c r="E113"/>
      <c r="F113"/>
      <c r="G113"/>
      <c r="H113"/>
      <c r="I113"/>
      <c r="K113"/>
      <c r="L113"/>
    </row>
    <row r="114" spans="2:12" ht="15" x14ac:dyDescent="0.25">
      <c r="B114" s="32"/>
      <c r="C114" s="32"/>
      <c r="D114"/>
      <c r="E114"/>
      <c r="F114"/>
      <c r="G114"/>
      <c r="H114"/>
      <c r="I114"/>
      <c r="K114"/>
      <c r="L114"/>
    </row>
    <row r="115" spans="2:12" ht="15" x14ac:dyDescent="0.25">
      <c r="B115" s="31"/>
      <c r="C115" s="32"/>
      <c r="D115" s="33" t="s">
        <v>64</v>
      </c>
      <c r="E115"/>
      <c r="F115"/>
      <c r="G115"/>
      <c r="H115"/>
      <c r="I115"/>
      <c r="K115"/>
      <c r="L115"/>
    </row>
    <row r="116" spans="2:12" ht="15" x14ac:dyDescent="0.25">
      <c r="B116" s="32"/>
      <c r="C116" s="32"/>
      <c r="D116" s="33" t="s">
        <v>65</v>
      </c>
      <c r="E116"/>
      <c r="F116"/>
      <c r="G116"/>
      <c r="H116"/>
      <c r="I116"/>
      <c r="K116"/>
      <c r="L116"/>
    </row>
    <row r="117" spans="2:12" ht="15" x14ac:dyDescent="0.25">
      <c r="B117" s="31" t="s">
        <v>71</v>
      </c>
      <c r="C117" s="32"/>
      <c r="D117" s="33" t="s">
        <v>67</v>
      </c>
      <c r="E117"/>
      <c r="F117"/>
      <c r="G117"/>
      <c r="H117"/>
      <c r="I117"/>
      <c r="K117"/>
      <c r="L117"/>
    </row>
    <row r="118" spans="2:12" ht="15" x14ac:dyDescent="0.25">
      <c r="B118" s="34" t="s">
        <v>66</v>
      </c>
      <c r="C118"/>
      <c r="D118" s="35" t="s">
        <v>66</v>
      </c>
      <c r="E118"/>
      <c r="F118"/>
      <c r="G118"/>
      <c r="H118"/>
      <c r="I118"/>
      <c r="K118"/>
      <c r="L118"/>
    </row>
  </sheetData>
  <autoFilter ref="A5:H111"/>
  <mergeCells count="79">
    <mergeCell ref="C110:G110"/>
    <mergeCell ref="C111:G111"/>
    <mergeCell ref="B54:B55"/>
    <mergeCell ref="B56:B57"/>
    <mergeCell ref="B58:B59"/>
    <mergeCell ref="B31:B32"/>
    <mergeCell ref="B33:B34"/>
    <mergeCell ref="B35:B36"/>
    <mergeCell ref="B39:B41"/>
    <mergeCell ref="B42:B43"/>
    <mergeCell ref="B51:B52"/>
    <mergeCell ref="A1:H1"/>
    <mergeCell ref="B6:B9"/>
    <mergeCell ref="B10:B13"/>
    <mergeCell ref="B14:B16"/>
    <mergeCell ref="B17:B18"/>
    <mergeCell ref="B60:B62"/>
    <mergeCell ref="B63:B65"/>
    <mergeCell ref="B66:B68"/>
    <mergeCell ref="B71:B73"/>
    <mergeCell ref="B74:B76"/>
    <mergeCell ref="B69:B70"/>
    <mergeCell ref="A84:A85"/>
    <mergeCell ref="A86:A87"/>
    <mergeCell ref="A88:A90"/>
    <mergeCell ref="A91:A92"/>
    <mergeCell ref="B77:B79"/>
    <mergeCell ref="B81:B82"/>
    <mergeCell ref="B86:B87"/>
    <mergeCell ref="B91:B92"/>
    <mergeCell ref="B88:B90"/>
    <mergeCell ref="B84:B85"/>
    <mergeCell ref="A108:A109"/>
    <mergeCell ref="B94:B95"/>
    <mergeCell ref="B96:B97"/>
    <mergeCell ref="B102:B103"/>
    <mergeCell ref="B108:B109"/>
    <mergeCell ref="A94:A95"/>
    <mergeCell ref="A96:A97"/>
    <mergeCell ref="A102:A103"/>
    <mergeCell ref="A104:A105"/>
    <mergeCell ref="B104:B105"/>
    <mergeCell ref="A60:A62"/>
    <mergeCell ref="A63:A65"/>
    <mergeCell ref="A66:A68"/>
    <mergeCell ref="A69:A70"/>
    <mergeCell ref="A71:A73"/>
    <mergeCell ref="A74:A76"/>
    <mergeCell ref="A77:A79"/>
    <mergeCell ref="A81:A82"/>
    <mergeCell ref="B26:B27"/>
    <mergeCell ref="A31:A32"/>
    <mergeCell ref="A33:A34"/>
    <mergeCell ref="A35:A36"/>
    <mergeCell ref="A37:A38"/>
    <mergeCell ref="A39:A41"/>
    <mergeCell ref="A42:A43"/>
    <mergeCell ref="A44:A45"/>
    <mergeCell ref="A46:A48"/>
    <mergeCell ref="A49:A50"/>
    <mergeCell ref="A54:A55"/>
    <mergeCell ref="A56:A57"/>
    <mergeCell ref="A58:A59"/>
    <mergeCell ref="A51:A52"/>
    <mergeCell ref="A2:H2"/>
    <mergeCell ref="B44:B45"/>
    <mergeCell ref="A3:H3"/>
    <mergeCell ref="B37:B38"/>
    <mergeCell ref="B49:B50"/>
    <mergeCell ref="B21:B22"/>
    <mergeCell ref="A6:A9"/>
    <mergeCell ref="A10:A13"/>
    <mergeCell ref="A14:A16"/>
    <mergeCell ref="A17:A18"/>
    <mergeCell ref="A21:A22"/>
    <mergeCell ref="A26:A27"/>
    <mergeCell ref="A28:A30"/>
    <mergeCell ref="B28:B30"/>
    <mergeCell ref="B46:B48"/>
  </mergeCells>
  <pageMargins left="0.7" right="0.7" top="0.75" bottom="0.4067708333333333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2024-09-05T05:24:28Z</cp:lastPrinted>
  <dcterms:created xsi:type="dcterms:W3CDTF">2017-09-01T03:11:15Z</dcterms:created>
  <dcterms:modified xsi:type="dcterms:W3CDTF">2025-08-04T04:11:26Z</dcterms:modified>
</cp:coreProperties>
</file>